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ire Schedule Sizer &amp; BOM" sheetId="1" state="visible" r:id="rId1"/>
    <sheet name="UL 508A &amp; Panel Components" sheetId="2" state="visible" r:id="rId2"/>
    <sheet name="Master Gauge &amp; SKU Matrix" sheetId="3" state="visible" r:id="rId3"/>
    <sheet name="CAD Export &amp; Online Too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F1F5F9"/>
      <sz val="10"/>
    </font>
    <font>
      <name val="Arial"/>
      <b val="1"/>
      <color rgb="00FFFFFF"/>
      <sz val="10"/>
    </font>
    <font>
      <name val="Arial"/>
      <sz val="9.5"/>
    </font>
    <font>
      <name val="Arial"/>
      <b val="1"/>
      <color rgb="00004B87"/>
      <sz val="9.5"/>
    </font>
    <font>
      <name val="Arial"/>
      <b val="1"/>
      <color rgb="00004B87"/>
      <sz val="10"/>
    </font>
    <font>
      <name val="Arial"/>
      <b val="1"/>
      <sz val="9.5"/>
    </font>
    <font>
      <name val="Arial"/>
      <b val="1"/>
      <color rgb="00166534"/>
      <sz val="9.5"/>
    </font>
    <font>
      <name val="Arial"/>
      <b val="1"/>
      <color rgb="00004B87"/>
      <sz val="11"/>
    </font>
    <font>
      <name val="Arial"/>
      <sz val="10"/>
    </font>
  </fonts>
  <fills count="10">
    <fill>
      <patternFill/>
    </fill>
    <fill>
      <patternFill patternType="gray125"/>
    </fill>
    <fill>
      <patternFill patternType="solid">
        <fgColor rgb="00004B87"/>
        <bgColor rgb="00004B87"/>
      </patternFill>
    </fill>
    <fill>
      <patternFill patternType="solid">
        <fgColor rgb="001E293B"/>
        <bgColor rgb="001E293B"/>
      </patternFill>
    </fill>
    <fill>
      <patternFill patternType="solid">
        <fgColor rgb="000284C7"/>
        <bgColor rgb="000284C7"/>
      </patternFill>
    </fill>
    <fill>
      <patternFill patternType="solid">
        <fgColor rgb="00166534"/>
        <bgColor rgb="00166534"/>
      </patternFill>
    </fill>
    <fill>
      <patternFill patternType="solid">
        <fgColor rgb="00D97706"/>
        <bgColor rgb="00D97706"/>
      </patternFill>
    </fill>
    <fill>
      <patternFill patternType="solid">
        <fgColor rgb="00FFFFFF"/>
        <bgColor rgb="00FFFFFF"/>
      </patternFill>
    </fill>
    <fill>
      <patternFill patternType="solid">
        <fgColor rgb="00F8FAFC"/>
        <bgColor rgb="00F8FAFC"/>
      </patternFill>
    </fill>
    <fill>
      <patternFill patternType="solid">
        <fgColor rgb="00E0F2FE"/>
        <bgColor rgb="00E0F2FE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004B87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4" fillId="7" borderId="2" applyAlignment="1" pivotButton="0" quotePrefix="0" xfId="0">
      <alignment horizontal="center" vertical="center"/>
    </xf>
    <xf numFmtId="0" fontId="4" fillId="7" borderId="2" applyAlignment="1" pivotButton="0" quotePrefix="0" xfId="0">
      <alignment horizontal="left" vertical="center"/>
    </xf>
    <xf numFmtId="0" fontId="5" fillId="7" borderId="2" applyAlignment="1" pivotButton="0" quotePrefix="0" xfId="0">
      <alignment horizontal="right" vertical="center"/>
    </xf>
    <xf numFmtId="0" fontId="4" fillId="7" borderId="2" applyAlignment="1" pivotButton="0" quotePrefix="0" xfId="0">
      <alignment horizontal="right" vertical="center"/>
    </xf>
    <xf numFmtId="164" fontId="4" fillId="7" borderId="2" applyAlignment="1" pivotButton="0" quotePrefix="0" xfId="0">
      <alignment horizontal="right" vertical="center"/>
    </xf>
    <xf numFmtId="164" fontId="5" fillId="7" borderId="2" applyAlignment="1" pivotButton="0" quotePrefix="0" xfId="0">
      <alignment horizontal="right" vertical="center"/>
    </xf>
    <xf numFmtId="0" fontId="4" fillId="8" borderId="2" applyAlignment="1" pivotButton="0" quotePrefix="0" xfId="0">
      <alignment horizontal="center" vertical="center"/>
    </xf>
    <xf numFmtId="0" fontId="4" fillId="8" borderId="2" applyAlignment="1" pivotButton="0" quotePrefix="0" xfId="0">
      <alignment horizontal="left" vertical="center"/>
    </xf>
    <xf numFmtId="0" fontId="5" fillId="8" borderId="2" applyAlignment="1" pivotButton="0" quotePrefix="0" xfId="0">
      <alignment horizontal="right" vertical="center"/>
    </xf>
    <xf numFmtId="0" fontId="4" fillId="8" borderId="2" applyAlignment="1" pivotButton="0" quotePrefix="0" xfId="0">
      <alignment horizontal="right" vertical="center"/>
    </xf>
    <xf numFmtId="164" fontId="4" fillId="8" borderId="2" applyAlignment="1" pivotButton="0" quotePrefix="0" xfId="0">
      <alignment horizontal="right" vertical="center"/>
    </xf>
    <xf numFmtId="164" fontId="5" fillId="8" borderId="2" applyAlignment="1" pivotButton="0" quotePrefix="0" xfId="0">
      <alignment horizontal="right" vertical="center"/>
    </xf>
    <xf numFmtId="0" fontId="6" fillId="9" borderId="1" applyAlignment="1" pivotButton="0" quotePrefix="0" xfId="0">
      <alignment horizontal="right" vertical="center"/>
    </xf>
    <xf numFmtId="0" fontId="0" fillId="0" borderId="1" pivotButton="0" quotePrefix="0" xfId="0"/>
    <xf numFmtId="0" fontId="7" fillId="9" borderId="1" applyAlignment="1" pivotButton="0" quotePrefix="0" xfId="0">
      <alignment horizontal="right" vertical="center"/>
    </xf>
    <xf numFmtId="0" fontId="0" fillId="9" borderId="1" pivotButton="0" quotePrefix="0" xfId="0"/>
    <xf numFmtId="0" fontId="5" fillId="9" borderId="1" applyAlignment="1" pivotButton="0" quotePrefix="0" xfId="0">
      <alignment horizontal="right" vertical="center"/>
    </xf>
    <xf numFmtId="0" fontId="8" fillId="9" borderId="1" applyAlignment="1" pivotButton="0" quotePrefix="0" xfId="0">
      <alignment horizontal="right" vertical="center"/>
    </xf>
    <xf numFmtId="164" fontId="9" fillId="9" borderId="1" applyAlignment="1" pivotButton="0" quotePrefix="0" xfId="0">
      <alignment horizontal="right" vertical="center"/>
    </xf>
    <xf numFmtId="0" fontId="9" fillId="9" borderId="0" pivotButton="0" quotePrefix="0" xfId="0"/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showGridLines="1"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4" customWidth="1" min="3" max="3"/>
    <col width="15" customWidth="1" min="4" max="4"/>
    <col width="15" customWidth="1" min="5" max="5"/>
    <col width="14" customWidth="1" min="6" max="6"/>
    <col width="14" customWidth="1" min="7" max="7"/>
    <col width="15" customWidth="1" min="8" max="8"/>
    <col width="17" customWidth="1" min="9" max="9"/>
    <col width="15" customWidth="1" min="10" max="10"/>
    <col width="18" customWidth="1" min="11" max="11"/>
    <col width="10" customWidth="1" min="12" max="12"/>
    <col width="13" customWidth="1" min="13" max="13"/>
    <col width="17" customWidth="1" min="14" max="14"/>
    <col width="13" customWidth="1" min="15" max="15"/>
    <col width="13" customWidth="1" min="16" max="16"/>
    <col width="15" customWidth="1" min="17" max="17"/>
    <col width="14" customWidth="1" min="18" max="18"/>
  </cols>
  <sheetData>
    <row r="1" ht="28" customHeight="1">
      <c r="A1" s="1" t="inlineStr">
        <is>
          <t>CONTROL PANEL &amp; WIRE HARNESS SCHEDULE SIZING CALCULATOR</t>
        </is>
      </c>
    </row>
    <row r="2" ht="18" customHeight="1">
      <c r="A2" s="2" t="inlineStr">
        <is>
          <t>BradyBNumbers.com Engineering Tool  |  Automated Label Wrap Height, Heat Shrink Sizing, Roll Quantization &amp; BOM Pricing</t>
        </is>
      </c>
    </row>
    <row r="4" ht="26" customHeight="1">
      <c r="A4" s="3" t="inlineStr">
        <is>
          <t>Line</t>
        </is>
      </c>
      <c r="B4" s="3" t="inlineStr">
        <is>
          <t>Wire Tag / ID</t>
        </is>
      </c>
      <c r="C4" s="3" t="inlineStr">
        <is>
          <t>Source Device</t>
        </is>
      </c>
      <c r="D4" s="3" t="inlineStr">
        <is>
          <t>Destination Device</t>
        </is>
      </c>
      <c r="E4" s="4" t="inlineStr">
        <is>
          <t>Conductor Gauge</t>
        </is>
      </c>
      <c r="F4" s="4" t="inlineStr">
        <is>
          <t>Insulation Type</t>
        </is>
      </c>
      <c r="G4" s="4" t="inlineStr">
        <is>
          <t>Nominal OD (in)</t>
        </is>
      </c>
      <c r="H4" s="4" t="inlineStr">
        <is>
          <t>Circumference (in)</t>
        </is>
      </c>
      <c r="I4" s="5" t="inlineStr">
        <is>
          <t>Marking Method</t>
        </is>
      </c>
      <c r="J4" s="5" t="inlineStr">
        <is>
          <t>Min Height / ID</t>
        </is>
      </c>
      <c r="K4" s="5" t="inlineStr">
        <is>
          <t>Recommended SKU</t>
        </is>
      </c>
      <c r="L4" s="6" t="inlineStr">
        <is>
          <t>Wire Qty</t>
        </is>
      </c>
      <c r="M4" s="6" t="inlineStr">
        <is>
          <t>Marking Ends</t>
        </is>
      </c>
      <c r="N4" s="6" t="inlineStr">
        <is>
          <t>Gross Labels (10% Waste)</t>
        </is>
      </c>
      <c r="O4" s="3" t="inlineStr">
        <is>
          <t>Roll Pkg Count</t>
        </is>
      </c>
      <c r="P4" s="3" t="inlineStr">
        <is>
          <t>Rolls to Order</t>
        </is>
      </c>
      <c r="Q4" s="3" t="inlineStr">
        <is>
          <t>Est. Roll Price ($)</t>
        </is>
      </c>
      <c r="R4" s="3" t="inlineStr">
        <is>
          <t>Line Total ($)</t>
        </is>
      </c>
    </row>
    <row r="5" ht="20" customHeight="1">
      <c r="A5" s="7" t="n">
        <v>1</v>
      </c>
      <c r="B5" s="8" t="inlineStr">
        <is>
          <t>L1-480V</t>
        </is>
      </c>
      <c r="C5" s="8" t="inlineStr">
        <is>
          <t>MAIN-DISC:L1</t>
        </is>
      </c>
      <c r="D5" s="8" t="inlineStr">
        <is>
          <t>FUSE-01:1</t>
        </is>
      </c>
      <c r="E5" s="7" t="inlineStr">
        <is>
          <t>4 AWG</t>
        </is>
      </c>
      <c r="F5" s="7" t="inlineStr">
        <is>
          <t>MTW</t>
        </is>
      </c>
      <c r="G5" s="9" t="n">
        <v>0.38</v>
      </c>
      <c r="H5" s="9">
        <f>ROUND(3.14159*G5, 3)</f>
        <v/>
      </c>
      <c r="I5" s="8" t="inlineStr">
        <is>
          <t>Heat Shrink Sleeve (B-342)</t>
        </is>
      </c>
      <c r="J5" s="7">
        <f>IF(G5&gt;0.35, "1/2\" (3:1)", IF(G5&gt;0.2, "3/8\" (3:1)", IF(G5&gt;0.14, "1/4\" (3:1)", IF(G5&gt;0.09, "3/16\" (3:1)", "3/32\" (3:1)"))))</f>
        <v/>
      </c>
      <c r="K5" s="7" t="inlineStr">
        <is>
          <t>M21-500-C-342</t>
        </is>
      </c>
      <c r="L5" s="10" t="n">
        <v>3</v>
      </c>
      <c r="M5" s="7" t="inlineStr">
        <is>
          <t>2x (Both Ends)</t>
        </is>
      </c>
      <c r="N5" s="9">
        <f>CEILING(L5*2*1.1, 1)</f>
        <v/>
      </c>
      <c r="O5" s="10" t="n">
        <v>500</v>
      </c>
      <c r="P5" s="9">
        <f>CEILING(N5/O5, 1)</f>
        <v/>
      </c>
      <c r="Q5" s="11" t="n">
        <v>115.5</v>
      </c>
      <c r="R5" s="12">
        <f>P5*Q5</f>
        <v/>
      </c>
    </row>
    <row r="6" ht="20" customHeight="1">
      <c r="A6" s="13" t="n">
        <v>2</v>
      </c>
      <c r="B6" s="14" t="inlineStr">
        <is>
          <t>L2-480V</t>
        </is>
      </c>
      <c r="C6" s="14" t="inlineStr">
        <is>
          <t>MAIN-DISC:L2</t>
        </is>
      </c>
      <c r="D6" s="14" t="inlineStr">
        <is>
          <t>FUSE-01:2</t>
        </is>
      </c>
      <c r="E6" s="13" t="inlineStr">
        <is>
          <t>4 AWG</t>
        </is>
      </c>
      <c r="F6" s="13" t="inlineStr">
        <is>
          <t>MTW</t>
        </is>
      </c>
      <c r="G6" s="15" t="n">
        <v>0.38</v>
      </c>
      <c r="H6" s="15">
        <f>ROUND(3.14159*G6, 3)</f>
        <v/>
      </c>
      <c r="I6" s="14" t="inlineStr">
        <is>
          <t>Heat Shrink Sleeve (B-342)</t>
        </is>
      </c>
      <c r="J6" s="13">
        <f>IF(G6&gt;0.35, "1/2\" (3:1)", IF(G6&gt;0.2, "3/8\" (3:1)", IF(G6&gt;0.14, "1/4\" (3:1)", IF(G6&gt;0.09, "3/16\" (3:1)", "3/32\" (3:1)"))))</f>
        <v/>
      </c>
      <c r="K6" s="13" t="inlineStr">
        <is>
          <t>M21-500-C-342</t>
        </is>
      </c>
      <c r="L6" s="16" t="n">
        <v>3</v>
      </c>
      <c r="M6" s="13" t="inlineStr">
        <is>
          <t>2x (Both Ends)</t>
        </is>
      </c>
      <c r="N6" s="15">
        <f>CEILING(L6*2*1.1, 1)</f>
        <v/>
      </c>
      <c r="O6" s="16" t="n">
        <v>500</v>
      </c>
      <c r="P6" s="15">
        <f>CEILING(N6/O6, 1)</f>
        <v/>
      </c>
      <c r="Q6" s="17" t="n">
        <v>115.5</v>
      </c>
      <c r="R6" s="18">
        <f>P6*Q6</f>
        <v/>
      </c>
    </row>
    <row r="7" ht="20" customHeight="1">
      <c r="A7" s="7" t="n">
        <v>3</v>
      </c>
      <c r="B7" s="8" t="inlineStr">
        <is>
          <t>L3-480V</t>
        </is>
      </c>
      <c r="C7" s="8" t="inlineStr">
        <is>
          <t>MAIN-DISC:L3</t>
        </is>
      </c>
      <c r="D7" s="8" t="inlineStr">
        <is>
          <t>FUSE-01:3</t>
        </is>
      </c>
      <c r="E7" s="7" t="inlineStr">
        <is>
          <t>4 AWG</t>
        </is>
      </c>
      <c r="F7" s="7" t="inlineStr">
        <is>
          <t>MTW</t>
        </is>
      </c>
      <c r="G7" s="9" t="n">
        <v>0.38</v>
      </c>
      <c r="H7" s="9">
        <f>ROUND(3.14159*G7, 3)</f>
        <v/>
      </c>
      <c r="I7" s="8" t="inlineStr">
        <is>
          <t>Heat Shrink Sleeve (B-342)</t>
        </is>
      </c>
      <c r="J7" s="7">
        <f>IF(G7&gt;0.35, "1/2\" (3:1)", IF(G7&gt;0.2, "3/8\" (3:1)", IF(G7&gt;0.14, "1/4\" (3:1)", IF(G7&gt;0.09, "3/16\" (3:1)", "3/32\" (3:1)"))))</f>
        <v/>
      </c>
      <c r="K7" s="7" t="inlineStr">
        <is>
          <t>M21-500-C-342</t>
        </is>
      </c>
      <c r="L7" s="10" t="n">
        <v>3</v>
      </c>
      <c r="M7" s="7" t="inlineStr">
        <is>
          <t>2x (Both Ends)</t>
        </is>
      </c>
      <c r="N7" s="9">
        <f>CEILING(L7*2*1.1, 1)</f>
        <v/>
      </c>
      <c r="O7" s="10" t="n">
        <v>500</v>
      </c>
      <c r="P7" s="9">
        <f>CEILING(N7/O7, 1)</f>
        <v/>
      </c>
      <c r="Q7" s="11" t="n">
        <v>115.5</v>
      </c>
      <c r="R7" s="12">
        <f>P7*Q7</f>
        <v/>
      </c>
    </row>
    <row r="8" ht="20" customHeight="1">
      <c r="A8" s="13" t="n">
        <v>4</v>
      </c>
      <c r="B8" s="14" t="inlineStr">
        <is>
          <t>MOT1-U</t>
        </is>
      </c>
      <c r="C8" s="14" t="inlineStr">
        <is>
          <t>VFD-01:U</t>
        </is>
      </c>
      <c r="D8" s="14" t="inlineStr">
        <is>
          <t>TB-MOTOR:1</t>
        </is>
      </c>
      <c r="E8" s="13" t="inlineStr">
        <is>
          <t>10 AWG</t>
        </is>
      </c>
      <c r="F8" s="13" t="inlineStr">
        <is>
          <t>THHN</t>
        </is>
      </c>
      <c r="G8" s="15" t="n">
        <v>0.185</v>
      </c>
      <c r="H8" s="15">
        <f>ROUND(3.14159*G8, 3)</f>
        <v/>
      </c>
      <c r="I8" s="14" t="inlineStr">
        <is>
          <t>Heat Shrink Sleeve (B-342)</t>
        </is>
      </c>
      <c r="J8" s="13">
        <f>IF(G8&gt;0.35, "1/2\" (3:1)", IF(G8&gt;0.2, "3/8\" (3:1)", IF(G8&gt;0.14, "1/4\" (3:1)", IF(G8&gt;0.09, "3/16\" (3:1)", "3/32\" (3:1)"))))</f>
        <v/>
      </c>
      <c r="K8" s="13" t="inlineStr">
        <is>
          <t>M21-250-C-342</t>
        </is>
      </c>
      <c r="L8" s="16" t="n">
        <v>6</v>
      </c>
      <c r="M8" s="13" t="inlineStr">
        <is>
          <t>2x (Both Ends)</t>
        </is>
      </c>
      <c r="N8" s="15">
        <f>CEILING(L8*2*1.1, 1)</f>
        <v/>
      </c>
      <c r="O8" s="16" t="n">
        <v>500</v>
      </c>
      <c r="P8" s="15">
        <f>CEILING(N8/O8, 1)</f>
        <v/>
      </c>
      <c r="Q8" s="17" t="n">
        <v>92</v>
      </c>
      <c r="R8" s="18">
        <f>P8*Q8</f>
        <v/>
      </c>
    </row>
    <row r="9" ht="20" customHeight="1">
      <c r="A9" s="7" t="n">
        <v>5</v>
      </c>
      <c r="B9" s="8" t="inlineStr">
        <is>
          <t>MOT1-V</t>
        </is>
      </c>
      <c r="C9" s="8" t="inlineStr">
        <is>
          <t>VFD-01:V</t>
        </is>
      </c>
      <c r="D9" s="8" t="inlineStr">
        <is>
          <t>TB-MOTOR:2</t>
        </is>
      </c>
      <c r="E9" s="7" t="inlineStr">
        <is>
          <t>10 AWG</t>
        </is>
      </c>
      <c r="F9" s="7" t="inlineStr">
        <is>
          <t>THHN</t>
        </is>
      </c>
      <c r="G9" s="9" t="n">
        <v>0.185</v>
      </c>
      <c r="H9" s="9">
        <f>ROUND(3.14159*G9, 3)</f>
        <v/>
      </c>
      <c r="I9" s="8" t="inlineStr">
        <is>
          <t>Heat Shrink Sleeve (B-342)</t>
        </is>
      </c>
      <c r="J9" s="7">
        <f>IF(G9&gt;0.35, "1/2\" (3:1)", IF(G9&gt;0.2, "3/8\" (3:1)", IF(G9&gt;0.14, "1/4\" (3:1)", IF(G9&gt;0.09, "3/16\" (3:1)", "3/32\" (3:1)"))))</f>
        <v/>
      </c>
      <c r="K9" s="7" t="inlineStr">
        <is>
          <t>M21-250-C-342</t>
        </is>
      </c>
      <c r="L9" s="10" t="n">
        <v>6</v>
      </c>
      <c r="M9" s="7" t="inlineStr">
        <is>
          <t>2x (Both Ends)</t>
        </is>
      </c>
      <c r="N9" s="9">
        <f>CEILING(L9*2*1.1, 1)</f>
        <v/>
      </c>
      <c r="O9" s="10" t="n">
        <v>500</v>
      </c>
      <c r="P9" s="9">
        <f>CEILING(N9/O9, 1)</f>
        <v/>
      </c>
      <c r="Q9" s="11" t="n">
        <v>92</v>
      </c>
      <c r="R9" s="12">
        <f>P9*Q9</f>
        <v/>
      </c>
    </row>
    <row r="10" ht="20" customHeight="1">
      <c r="A10" s="13" t="n">
        <v>6</v>
      </c>
      <c r="B10" s="14" t="inlineStr">
        <is>
          <t>MOT1-W</t>
        </is>
      </c>
      <c r="C10" s="14" t="inlineStr">
        <is>
          <t>VFD-01:W</t>
        </is>
      </c>
      <c r="D10" s="14" t="inlineStr">
        <is>
          <t>TB-MOTOR:3</t>
        </is>
      </c>
      <c r="E10" s="13" t="inlineStr">
        <is>
          <t>10 AWG</t>
        </is>
      </c>
      <c r="F10" s="13" t="inlineStr">
        <is>
          <t>THHN</t>
        </is>
      </c>
      <c r="G10" s="15" t="n">
        <v>0.185</v>
      </c>
      <c r="H10" s="15">
        <f>ROUND(3.14159*G10, 3)</f>
        <v/>
      </c>
      <c r="I10" s="14" t="inlineStr">
        <is>
          <t>Heat Shrink Sleeve (B-342)</t>
        </is>
      </c>
      <c r="J10" s="13">
        <f>IF(G10&gt;0.35, "1/2\" (3:1)", IF(G10&gt;0.2, "3/8\" (3:1)", IF(G10&gt;0.14, "1/4\" (3:1)", IF(G10&gt;0.09, "3/16\" (3:1)", "3/32\" (3:1)"))))</f>
        <v/>
      </c>
      <c r="K10" s="13" t="inlineStr">
        <is>
          <t>M21-250-C-342</t>
        </is>
      </c>
      <c r="L10" s="16" t="n">
        <v>6</v>
      </c>
      <c r="M10" s="13" t="inlineStr">
        <is>
          <t>2x (Both Ends)</t>
        </is>
      </c>
      <c r="N10" s="15">
        <f>CEILING(L10*2*1.1, 1)</f>
        <v/>
      </c>
      <c r="O10" s="16" t="n">
        <v>500</v>
      </c>
      <c r="P10" s="15">
        <f>CEILING(N10/O10, 1)</f>
        <v/>
      </c>
      <c r="Q10" s="17" t="n">
        <v>92</v>
      </c>
      <c r="R10" s="18">
        <f>P10*Q10</f>
        <v/>
      </c>
    </row>
    <row r="11" ht="20" customHeight="1">
      <c r="A11" s="7" t="n">
        <v>7</v>
      </c>
      <c r="B11" s="8" t="inlineStr">
        <is>
          <t>PE-GND</t>
        </is>
      </c>
      <c r="C11" s="8" t="inlineStr">
        <is>
          <t>GND-LUG</t>
        </is>
      </c>
      <c r="D11" s="8" t="inlineStr">
        <is>
          <t>DOOR-BOND</t>
        </is>
      </c>
      <c r="E11" s="7" t="inlineStr">
        <is>
          <t>8 AWG</t>
        </is>
      </c>
      <c r="F11" s="7" t="inlineStr">
        <is>
          <t>MTW</t>
        </is>
      </c>
      <c r="G11" s="9" t="n">
        <v>0.25</v>
      </c>
      <c r="H11" s="9">
        <f>ROUND(3.14159*G11, 3)</f>
        <v/>
      </c>
      <c r="I11" s="8" t="inlineStr">
        <is>
          <t>Heat Shrink Sleeve (B-342)</t>
        </is>
      </c>
      <c r="J11" s="7">
        <f>IF(G11&gt;0.35, "1/2\" (3:1)", IF(G11&gt;0.2, "3/8\" (3:1)", IF(G11&gt;0.14, "1/4\" (3:1)", IF(G11&gt;0.09, "3/16\" (3:1)", "3/32\" (3:1)"))))</f>
        <v/>
      </c>
      <c r="K11" s="7" t="inlineStr">
        <is>
          <t>M21-375-C-342</t>
        </is>
      </c>
      <c r="L11" s="10" t="n">
        <v>4</v>
      </c>
      <c r="M11" s="7" t="inlineStr">
        <is>
          <t>2x (Both Ends)</t>
        </is>
      </c>
      <c r="N11" s="9">
        <f>CEILING(L11*2*1.1, 1)</f>
        <v/>
      </c>
      <c r="O11" s="10" t="n">
        <v>500</v>
      </c>
      <c r="P11" s="9">
        <f>CEILING(N11/O11, 1)</f>
        <v/>
      </c>
      <c r="Q11" s="11" t="n">
        <v>102</v>
      </c>
      <c r="R11" s="12">
        <f>P11*Q11</f>
        <v/>
      </c>
    </row>
    <row r="12" ht="20" customHeight="1">
      <c r="A12" s="13" t="n">
        <v>8</v>
      </c>
      <c r="B12" s="14" t="inlineStr">
        <is>
          <t>101-24V+</t>
        </is>
      </c>
      <c r="C12" s="14" t="inlineStr">
        <is>
          <t>PS-01:V+</t>
        </is>
      </c>
      <c r="D12" s="14" t="inlineStr">
        <is>
          <t>FUSE-DC:1</t>
        </is>
      </c>
      <c r="E12" s="13" t="inlineStr">
        <is>
          <t>14 AWG</t>
        </is>
      </c>
      <c r="F12" s="13" t="inlineStr">
        <is>
          <t>MTW</t>
        </is>
      </c>
      <c r="G12" s="15" t="n">
        <v>0.133</v>
      </c>
      <c r="H12" s="15">
        <f>ROUND(3.14159*G12, 3)</f>
        <v/>
      </c>
      <c r="I12" s="14" t="inlineStr">
        <is>
          <t>Self-Lam Vinyl (B-427)</t>
        </is>
      </c>
      <c r="J12" s="13">
        <f>IF(G12&gt;0.3, "4.00\" Height", IF(G12&gt;0.2, "2.50\" Height", IF(G12&gt;0.1, "1.50\" Height", "1.00\" Height")))</f>
        <v/>
      </c>
      <c r="K12" s="13" t="inlineStr">
        <is>
          <t>M21-1000-427</t>
        </is>
      </c>
      <c r="L12" s="16" t="n">
        <v>12</v>
      </c>
      <c r="M12" s="13" t="inlineStr">
        <is>
          <t>2x (Both Ends)</t>
        </is>
      </c>
      <c r="N12" s="15">
        <f>CEILING(L12*2*1.1, 1)</f>
        <v/>
      </c>
      <c r="O12" s="16" t="n">
        <v>200</v>
      </c>
      <c r="P12" s="15">
        <f>CEILING(N12/O12, 1)</f>
        <v/>
      </c>
      <c r="Q12" s="17" t="n">
        <v>48.5</v>
      </c>
      <c r="R12" s="18">
        <f>P12*Q12</f>
        <v/>
      </c>
    </row>
    <row r="13" ht="20" customHeight="1">
      <c r="A13" s="7" t="n">
        <v>9</v>
      </c>
      <c r="B13" s="8" t="inlineStr">
        <is>
          <t>102-24V-</t>
        </is>
      </c>
      <c r="C13" s="8" t="inlineStr">
        <is>
          <t>PS-01:V-</t>
        </is>
      </c>
      <c r="D13" s="8" t="inlineStr">
        <is>
          <t>TB-DC:1</t>
        </is>
      </c>
      <c r="E13" s="7" t="inlineStr">
        <is>
          <t>14 AWG</t>
        </is>
      </c>
      <c r="F13" s="7" t="inlineStr">
        <is>
          <t>MTW</t>
        </is>
      </c>
      <c r="G13" s="9" t="n">
        <v>0.133</v>
      </c>
      <c r="H13" s="9">
        <f>ROUND(3.14159*G13, 3)</f>
        <v/>
      </c>
      <c r="I13" s="8" t="inlineStr">
        <is>
          <t>Self-Lam Vinyl (B-427)</t>
        </is>
      </c>
      <c r="J13" s="7">
        <f>IF(G13&gt;0.3, "4.00\" Height", IF(G13&gt;0.2, "2.50\" Height", IF(G13&gt;0.1, "1.50\" Height", "1.00\" Height")))</f>
        <v/>
      </c>
      <c r="K13" s="7" t="inlineStr">
        <is>
          <t>M21-1000-427</t>
        </is>
      </c>
      <c r="L13" s="10" t="n">
        <v>12</v>
      </c>
      <c r="M13" s="7" t="inlineStr">
        <is>
          <t>2x (Both Ends)</t>
        </is>
      </c>
      <c r="N13" s="9">
        <f>CEILING(L13*2*1.1, 1)</f>
        <v/>
      </c>
      <c r="O13" s="10" t="n">
        <v>200</v>
      </c>
      <c r="P13" s="9">
        <f>CEILING(N13/O13, 1)</f>
        <v/>
      </c>
      <c r="Q13" s="11" t="n">
        <v>48.5</v>
      </c>
      <c r="R13" s="12">
        <f>P13*Q13</f>
        <v/>
      </c>
    </row>
    <row r="14" ht="20" customHeight="1">
      <c r="A14" s="13" t="n">
        <v>10</v>
      </c>
      <c r="B14" s="14" t="inlineStr">
        <is>
          <t>103-ESTOP</t>
        </is>
      </c>
      <c r="C14" s="14" t="inlineStr">
        <is>
          <t>ESTOP-PB:11</t>
        </is>
      </c>
      <c r="D14" s="14" t="inlineStr">
        <is>
          <t>SAFETY-RELAY:S11</t>
        </is>
      </c>
      <c r="E14" s="13" t="inlineStr">
        <is>
          <t>16 AWG</t>
        </is>
      </c>
      <c r="F14" s="13" t="inlineStr">
        <is>
          <t>MTW</t>
        </is>
      </c>
      <c r="G14" s="15" t="n">
        <v>0.095</v>
      </c>
      <c r="H14" s="15">
        <f>ROUND(3.14159*G14, 3)</f>
        <v/>
      </c>
      <c r="I14" s="14" t="inlineStr">
        <is>
          <t>Self-Lam Vinyl (B-427)</t>
        </is>
      </c>
      <c r="J14" s="13">
        <f>IF(G14&gt;0.3, "4.00\" Height", IF(G14&gt;0.2, "2.50\" Height", IF(G14&gt;0.1, "1.50\" Height", "1.00\" Height")))</f>
        <v/>
      </c>
      <c r="K14" s="13" t="inlineStr">
        <is>
          <t>M21-750-427</t>
        </is>
      </c>
      <c r="L14" s="16" t="n">
        <v>8</v>
      </c>
      <c r="M14" s="13" t="inlineStr">
        <is>
          <t>2x (Both Ends)</t>
        </is>
      </c>
      <c r="N14" s="15">
        <f>CEILING(L14*2*1.1, 1)</f>
        <v/>
      </c>
      <c r="O14" s="16" t="n">
        <v>275</v>
      </c>
      <c r="P14" s="15">
        <f>CEILING(N14/O14, 1)</f>
        <v/>
      </c>
      <c r="Q14" s="17" t="n">
        <v>42</v>
      </c>
      <c r="R14" s="18">
        <f>P14*Q14</f>
        <v/>
      </c>
    </row>
    <row r="15" ht="20" customHeight="1">
      <c r="A15" s="7" t="n">
        <v>11</v>
      </c>
      <c r="B15" s="8" t="inlineStr">
        <is>
          <t>104-RESET</t>
        </is>
      </c>
      <c r="C15" s="8" t="inlineStr">
        <is>
          <t>RESET-PB:13</t>
        </is>
      </c>
      <c r="D15" s="8" t="inlineStr">
        <is>
          <t>SAFETY-RELAY:S34</t>
        </is>
      </c>
      <c r="E15" s="7" t="inlineStr">
        <is>
          <t>16 AWG</t>
        </is>
      </c>
      <c r="F15" s="7" t="inlineStr">
        <is>
          <t>MTW</t>
        </is>
      </c>
      <c r="G15" s="9" t="n">
        <v>0.095</v>
      </c>
      <c r="H15" s="9">
        <f>ROUND(3.14159*G15, 3)</f>
        <v/>
      </c>
      <c r="I15" s="8" t="inlineStr">
        <is>
          <t>Self-Lam Vinyl (B-427)</t>
        </is>
      </c>
      <c r="J15" s="7">
        <f>IF(G15&gt;0.3, "4.00\" Height", IF(G15&gt;0.2, "2.50\" Height", IF(G15&gt;0.1, "1.50\" Height", "1.00\" Height")))</f>
        <v/>
      </c>
      <c r="K15" s="7" t="inlineStr">
        <is>
          <t>M21-750-427</t>
        </is>
      </c>
      <c r="L15" s="10" t="n">
        <v>6</v>
      </c>
      <c r="M15" s="7" t="inlineStr">
        <is>
          <t>2x (Both Ends)</t>
        </is>
      </c>
      <c r="N15" s="9">
        <f>CEILING(L15*2*1.1, 1)</f>
        <v/>
      </c>
      <c r="O15" s="10" t="n">
        <v>275</v>
      </c>
      <c r="P15" s="9">
        <f>CEILING(N15/O15, 1)</f>
        <v/>
      </c>
      <c r="Q15" s="11" t="n">
        <v>42</v>
      </c>
      <c r="R15" s="12">
        <f>P15*Q15</f>
        <v/>
      </c>
    </row>
    <row r="16" ht="20" customHeight="1">
      <c r="A16" s="13" t="n">
        <v>12</v>
      </c>
      <c r="B16" s="14" t="inlineStr">
        <is>
          <t>201-DI00</t>
        </is>
      </c>
      <c r="C16" s="14" t="inlineStr">
        <is>
          <t>TB-IO:1</t>
        </is>
      </c>
      <c r="D16" s="14" t="inlineStr">
        <is>
          <t>PLC-DI:0</t>
        </is>
      </c>
      <c r="E16" s="13" t="inlineStr">
        <is>
          <t>18 AWG</t>
        </is>
      </c>
      <c r="F16" s="13" t="inlineStr">
        <is>
          <t>MTW</t>
        </is>
      </c>
      <c r="G16" s="15" t="n">
        <v>0.08</v>
      </c>
      <c r="H16" s="15">
        <f>ROUND(3.14159*G16, 3)</f>
        <v/>
      </c>
      <c r="I16" s="14" t="inlineStr">
        <is>
          <t>Self-Lam Vinyl (B-427)</t>
        </is>
      </c>
      <c r="J16" s="13">
        <f>IF(G16&gt;0.3, "4.00\" Height", IF(G16&gt;0.2, "2.50\" Height", IF(G16&gt;0.1, "1.50\" Height", "1.00\" Height")))</f>
        <v/>
      </c>
      <c r="K16" s="13" t="inlineStr">
        <is>
          <t>M21-750-427</t>
        </is>
      </c>
      <c r="L16" s="16" t="n">
        <v>24</v>
      </c>
      <c r="M16" s="13" t="inlineStr">
        <is>
          <t>2x (Both Ends)</t>
        </is>
      </c>
      <c r="N16" s="15">
        <f>CEILING(L16*2*1.1, 1)</f>
        <v/>
      </c>
      <c r="O16" s="16" t="n">
        <v>275</v>
      </c>
      <c r="P16" s="15">
        <f>CEILING(N16/O16, 1)</f>
        <v/>
      </c>
      <c r="Q16" s="17" t="n">
        <v>42</v>
      </c>
      <c r="R16" s="18">
        <f>P16*Q16</f>
        <v/>
      </c>
    </row>
    <row r="17" ht="20" customHeight="1">
      <c r="A17" s="7" t="n">
        <v>13</v>
      </c>
      <c r="B17" s="8" t="inlineStr">
        <is>
          <t>202-DI01</t>
        </is>
      </c>
      <c r="C17" s="8" t="inlineStr">
        <is>
          <t>TB-IO:2</t>
        </is>
      </c>
      <c r="D17" s="8" t="inlineStr">
        <is>
          <t>PLC-DI:1</t>
        </is>
      </c>
      <c r="E17" s="7" t="inlineStr">
        <is>
          <t>18 AWG</t>
        </is>
      </c>
      <c r="F17" s="7" t="inlineStr">
        <is>
          <t>MTW</t>
        </is>
      </c>
      <c r="G17" s="9" t="n">
        <v>0.08</v>
      </c>
      <c r="H17" s="9">
        <f>ROUND(3.14159*G17, 3)</f>
        <v/>
      </c>
      <c r="I17" s="8" t="inlineStr">
        <is>
          <t>Self-Lam Vinyl (B-427)</t>
        </is>
      </c>
      <c r="J17" s="7">
        <f>IF(G17&gt;0.3, "4.00\" Height", IF(G17&gt;0.2, "2.50\" Height", IF(G17&gt;0.1, "1.50\" Height", "1.00\" Height")))</f>
        <v/>
      </c>
      <c r="K17" s="7" t="inlineStr">
        <is>
          <t>M21-750-427</t>
        </is>
      </c>
      <c r="L17" s="10" t="n">
        <v>24</v>
      </c>
      <c r="M17" s="7" t="inlineStr">
        <is>
          <t>2x (Both Ends)</t>
        </is>
      </c>
      <c r="N17" s="9">
        <f>CEILING(L17*2*1.1, 1)</f>
        <v/>
      </c>
      <c r="O17" s="10" t="n">
        <v>275</v>
      </c>
      <c r="P17" s="9">
        <f>CEILING(N17/O17, 1)</f>
        <v/>
      </c>
      <c r="Q17" s="11" t="n">
        <v>42</v>
      </c>
      <c r="R17" s="12">
        <f>P17*Q17</f>
        <v/>
      </c>
    </row>
    <row r="18" ht="20" customHeight="1">
      <c r="A18" s="13" t="n">
        <v>14</v>
      </c>
      <c r="B18" s="14" t="inlineStr">
        <is>
          <t>203-DO00</t>
        </is>
      </c>
      <c r="C18" s="14" t="inlineStr">
        <is>
          <t>PLC-DO:0</t>
        </is>
      </c>
      <c r="D18" s="14" t="inlineStr">
        <is>
          <t>RELAY-01:A1</t>
        </is>
      </c>
      <c r="E18" s="13" t="inlineStr">
        <is>
          <t>18 AWG</t>
        </is>
      </c>
      <c r="F18" s="13" t="inlineStr">
        <is>
          <t>MTW</t>
        </is>
      </c>
      <c r="G18" s="15" t="n">
        <v>0.08</v>
      </c>
      <c r="H18" s="15">
        <f>ROUND(3.14159*G18, 3)</f>
        <v/>
      </c>
      <c r="I18" s="14" t="inlineStr">
        <is>
          <t>Self-Lam Vinyl (B-427)</t>
        </is>
      </c>
      <c r="J18" s="13">
        <f>IF(G18&gt;0.3, "4.00\" Height", IF(G18&gt;0.2, "2.50\" Height", IF(G18&gt;0.1, "1.50\" Height", "1.00\" Height")))</f>
        <v/>
      </c>
      <c r="K18" s="13" t="inlineStr">
        <is>
          <t>M21-750-427</t>
        </is>
      </c>
      <c r="L18" s="16" t="n">
        <v>16</v>
      </c>
      <c r="M18" s="13" t="inlineStr">
        <is>
          <t>2x (Both Ends)</t>
        </is>
      </c>
      <c r="N18" s="15">
        <f>CEILING(L18*2*1.1, 1)</f>
        <v/>
      </c>
      <c r="O18" s="16" t="n">
        <v>275</v>
      </c>
      <c r="P18" s="15">
        <f>CEILING(N18/O18, 1)</f>
        <v/>
      </c>
      <c r="Q18" s="17" t="n">
        <v>42</v>
      </c>
      <c r="R18" s="18">
        <f>P18*Q18</f>
        <v/>
      </c>
    </row>
    <row r="19" ht="20" customHeight="1">
      <c r="A19" s="7" t="n">
        <v>15</v>
      </c>
      <c r="B19" s="8" t="inlineStr">
        <is>
          <t>204-DO01</t>
        </is>
      </c>
      <c r="C19" s="8" t="inlineStr">
        <is>
          <t>PLC-DO:1</t>
        </is>
      </c>
      <c r="D19" s="8" t="inlineStr">
        <is>
          <t>RELAY-02:A1</t>
        </is>
      </c>
      <c r="E19" s="7" t="inlineStr">
        <is>
          <t>18 AWG</t>
        </is>
      </c>
      <c r="F19" s="7" t="inlineStr">
        <is>
          <t>MTW</t>
        </is>
      </c>
      <c r="G19" s="9" t="n">
        <v>0.08</v>
      </c>
      <c r="H19" s="9">
        <f>ROUND(3.14159*G19, 3)</f>
        <v/>
      </c>
      <c r="I19" s="8" t="inlineStr">
        <is>
          <t>Self-Lam Vinyl (B-427)</t>
        </is>
      </c>
      <c r="J19" s="7">
        <f>IF(G19&gt;0.3, "4.00\" Height", IF(G19&gt;0.2, "2.50\" Height", IF(G19&gt;0.1, "1.50\" Height", "1.00\" Height")))</f>
        <v/>
      </c>
      <c r="K19" s="7" t="inlineStr">
        <is>
          <t>M21-750-427</t>
        </is>
      </c>
      <c r="L19" s="10" t="n">
        <v>16</v>
      </c>
      <c r="M19" s="7" t="inlineStr">
        <is>
          <t>2x (Both Ends)</t>
        </is>
      </c>
      <c r="N19" s="9">
        <f>CEILING(L19*2*1.1, 1)</f>
        <v/>
      </c>
      <c r="O19" s="10" t="n">
        <v>275</v>
      </c>
      <c r="P19" s="9">
        <f>CEILING(N19/O19, 1)</f>
        <v/>
      </c>
      <c r="Q19" s="11" t="n">
        <v>42</v>
      </c>
      <c r="R19" s="12">
        <f>P19*Q19</f>
        <v/>
      </c>
    </row>
    <row r="20" ht="20" customHeight="1">
      <c r="A20" s="13" t="n">
        <v>16</v>
      </c>
      <c r="B20" s="14" t="inlineStr">
        <is>
          <t>ETH-01</t>
        </is>
      </c>
      <c r="C20" s="14" t="inlineStr">
        <is>
          <t>PLC-ETH:P1</t>
        </is>
      </c>
      <c r="D20" s="14" t="inlineStr">
        <is>
          <t>HMI-ETH:P1</t>
        </is>
      </c>
      <c r="E20" s="13" t="inlineStr">
        <is>
          <t>Cat6 Ethernet</t>
        </is>
      </c>
      <c r="F20" s="13" t="inlineStr">
        <is>
          <t>PVC</t>
        </is>
      </c>
      <c r="G20" s="15" t="n">
        <v>0.24</v>
      </c>
      <c r="H20" s="15">
        <f>ROUND(3.14159*G20, 3)</f>
        <v/>
      </c>
      <c r="I20" s="14" t="inlineStr">
        <is>
          <t>Self-Lam Vinyl (B-427)</t>
        </is>
      </c>
      <c r="J20" s="13">
        <f>IF(G20&gt;0.3, "4.00\" Height", IF(G20&gt;0.2, "2.50\" Height", IF(G20&gt;0.1, "1.50\" Height", "1.00\" Height")))</f>
        <v/>
      </c>
      <c r="K20" s="13" t="inlineStr">
        <is>
          <t>M21-1500-427</t>
        </is>
      </c>
      <c r="L20" s="16" t="n">
        <v>4</v>
      </c>
      <c r="M20" s="13" t="inlineStr">
        <is>
          <t>2x (Both Ends)</t>
        </is>
      </c>
      <c r="N20" s="15">
        <f>CEILING(L20*2*1.1, 1)</f>
        <v/>
      </c>
      <c r="O20" s="16" t="n">
        <v>175</v>
      </c>
      <c r="P20" s="15">
        <f>CEILING(N20/O20, 1)</f>
        <v/>
      </c>
      <c r="Q20" s="17" t="n">
        <v>54</v>
      </c>
      <c r="R20" s="18">
        <f>P20*Q20</f>
        <v/>
      </c>
    </row>
    <row r="21" ht="24" customHeight="1">
      <c r="A21" s="19" t="inlineStr">
        <is>
          <t>TOTALS &amp; QUANTIZATION SUMMARY</t>
        </is>
      </c>
      <c r="B21" s="20" t="n"/>
      <c r="C21" s="20" t="n"/>
      <c r="D21" s="20" t="n"/>
      <c r="E21" s="20" t="n"/>
      <c r="F21" s="20" t="n"/>
      <c r="G21" s="20" t="n"/>
      <c r="H21" s="20" t="n"/>
      <c r="I21" s="20" t="n"/>
      <c r="J21" s="20" t="n"/>
      <c r="K21" s="20" t="n"/>
      <c r="L21" s="21">
        <f>SUM(L5:L20)</f>
        <v/>
      </c>
      <c r="M21" s="22" t="inlineStr"/>
      <c r="N21" s="23">
        <f>SUM(N5:N20)</f>
        <v/>
      </c>
      <c r="O21" s="22" t="inlineStr"/>
      <c r="P21" s="24">
        <f>SUM(P5:P20)</f>
        <v/>
      </c>
      <c r="Q21" s="22" t="inlineStr"/>
      <c r="R21" s="25">
        <f>SUM(R5:R20)</f>
        <v/>
      </c>
    </row>
  </sheetData>
  <mergeCells count="3">
    <mergeCell ref="A21:K21"/>
    <mergeCell ref="A2:R2"/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24" customWidth="1" min="2" max="2"/>
    <col width="18" customWidth="1" min="3" max="3"/>
    <col width="26" customWidth="1" min="4" max="4"/>
    <col width="22" customWidth="1" min="5" max="5"/>
    <col width="18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8" customHeight="1">
      <c r="A1" s="1" t="inlineStr">
        <is>
          <t>UL 508A &amp; NFPA 79 MANDATORY PANEL MARKING COMPLIANCE CHECKLIST</t>
        </is>
      </c>
    </row>
    <row r="3" ht="24" customHeight="1">
      <c r="A3" s="3" t="inlineStr">
        <is>
          <t>Item #</t>
        </is>
      </c>
      <c r="B3" s="3" t="inlineStr">
        <is>
          <t>Compliance Category</t>
        </is>
      </c>
      <c r="C3" s="3" t="inlineStr">
        <is>
          <t>Standard / Clause</t>
        </is>
      </c>
      <c r="D3" s="3" t="inlineStr">
        <is>
          <t>Recommended Brady Material</t>
        </is>
      </c>
      <c r="E3" s="3" t="inlineStr">
        <is>
          <t>Orderable Catalog SKU</t>
        </is>
      </c>
      <c r="F3" s="3" t="inlineStr">
        <is>
          <t>Dimensions / Spec</t>
        </is>
      </c>
      <c r="G3" s="3" t="inlineStr">
        <is>
          <t>Required Qty</t>
        </is>
      </c>
      <c r="H3" s="3" t="inlineStr">
        <is>
          <t>Package Qty</t>
        </is>
      </c>
      <c r="I3" s="3" t="inlineStr">
        <is>
          <t>Est. Price ($)</t>
        </is>
      </c>
      <c r="J3" s="3" t="inlineStr">
        <is>
          <t>Total ($)</t>
        </is>
      </c>
    </row>
    <row r="4" ht="20" customHeight="1">
      <c r="A4" s="7" t="n">
        <v>1</v>
      </c>
      <c r="B4" s="8" t="inlineStr">
        <is>
          <t>Arc Flash &amp; Shock Hazard</t>
        </is>
      </c>
      <c r="C4" s="8" t="inlineStr">
        <is>
          <t>NFPA 70E / ANSI Z535</t>
        </is>
      </c>
      <c r="D4" s="8" t="inlineStr">
        <is>
          <t>B-595 Premium Vinyl Decal</t>
        </is>
      </c>
      <c r="E4" s="7" t="inlineStr">
        <is>
          <t>142270 (DANGER 480V)</t>
        </is>
      </c>
      <c r="F4" s="7" t="inlineStr">
        <is>
          <t>3.5" x 5.0"</t>
        </is>
      </c>
      <c r="G4" s="10" t="n">
        <v>2</v>
      </c>
      <c r="H4" s="10" t="n">
        <v>5</v>
      </c>
      <c r="I4" s="11" t="n">
        <v>24.5</v>
      </c>
      <c r="J4" s="12">
        <f>CEILING(G4/H4, 1)*I4</f>
        <v/>
      </c>
    </row>
    <row r="5" ht="20" customHeight="1">
      <c r="A5" s="13" t="n">
        <v>2</v>
      </c>
      <c r="B5" s="14" t="inlineStr">
        <is>
          <t>Main Disconnect Identification</t>
        </is>
      </c>
      <c r="C5" s="14" t="inlineStr">
        <is>
          <t>UL 508A Section 52.1</t>
        </is>
      </c>
      <c r="D5" s="14" t="inlineStr">
        <is>
          <t>B-593 Raised Panel Engraved Plate</t>
        </is>
      </c>
      <c r="E5" s="13" t="inlineStr">
        <is>
          <t>M21-1000-593-BK</t>
        </is>
      </c>
      <c r="F5" s="13" t="inlineStr">
        <is>
          <t>1.0" x 3.0"</t>
        </is>
      </c>
      <c r="G5" s="16" t="n">
        <v>1</v>
      </c>
      <c r="H5" s="16" t="n">
        <v>10</v>
      </c>
      <c r="I5" s="17" t="n">
        <v>48</v>
      </c>
      <c r="J5" s="18">
        <f>CEILING(G5/H5, 1)*I5</f>
        <v/>
      </c>
    </row>
    <row r="6" ht="20" customHeight="1">
      <c r="A6" s="7" t="n">
        <v>3</v>
      </c>
      <c r="B6" s="8" t="inlineStr">
        <is>
          <t>SCCR &amp; Serial Rating Nameplate</t>
        </is>
      </c>
      <c r="C6" s="8" t="inlineStr">
        <is>
          <t>UL 508A Section 52.2</t>
        </is>
      </c>
      <c r="D6" s="8" t="inlineStr">
        <is>
          <t>B-483A Ultra-Aggressive Polyester</t>
        </is>
      </c>
      <c r="E6" s="7" t="inlineStr">
        <is>
          <t>THT-17-483-3</t>
        </is>
      </c>
      <c r="F6" s="7" t="inlineStr">
        <is>
          <t>2.0" x 1.0"</t>
        </is>
      </c>
      <c r="G6" s="10" t="n">
        <v>1</v>
      </c>
      <c r="H6" s="10" t="n">
        <v>3000</v>
      </c>
      <c r="I6" s="11" t="n">
        <v>142</v>
      </c>
      <c r="J6" s="12">
        <f>CEILING(G6/H6, 1)*I6</f>
        <v/>
      </c>
    </row>
    <row r="7" ht="20" customHeight="1">
      <c r="A7" s="13" t="n">
        <v>4</v>
      </c>
      <c r="B7" s="14" t="inlineStr">
        <is>
          <t>Protective Earth Ground (PE)</t>
        </is>
      </c>
      <c r="C7" s="14" t="inlineStr">
        <is>
          <t>IEC 60417-5019</t>
        </is>
      </c>
      <c r="D7" s="14" t="inlineStr">
        <is>
          <t>B-595 Green/Yellow Circle Decal</t>
        </is>
      </c>
      <c r="E7" s="13" t="inlineStr">
        <is>
          <t>121404 (PE Symbol)</t>
        </is>
      </c>
      <c r="F7" s="13" t="inlineStr">
        <is>
          <t>0.75" Dia</t>
        </is>
      </c>
      <c r="G7" s="16" t="n">
        <v>6</v>
      </c>
      <c r="H7" s="16" t="n">
        <v>250</v>
      </c>
      <c r="I7" s="17" t="n">
        <v>36</v>
      </c>
      <c r="J7" s="18">
        <f>CEILING(G7/H7, 1)*I7</f>
        <v/>
      </c>
    </row>
    <row r="8" ht="20" customHeight="1">
      <c r="A8" s="7" t="n">
        <v>5</v>
      </c>
      <c r="B8" s="8" t="inlineStr">
        <is>
          <t>Emergency Stop Legend Plate</t>
        </is>
      </c>
      <c r="C8" s="8" t="inlineStr">
        <is>
          <t>ISO 13850 / NFPA 79</t>
        </is>
      </c>
      <c r="D8" s="8" t="inlineStr">
        <is>
          <t>B-593 Yellow E-Stop Ring</t>
        </is>
      </c>
      <c r="E8" s="7" t="inlineStr">
        <is>
          <t>13624 (EMERGENCY STOP)</t>
        </is>
      </c>
      <c r="F8" s="7" t="inlineStr">
        <is>
          <t>60mm Round</t>
        </is>
      </c>
      <c r="G8" s="10" t="n">
        <v>2</v>
      </c>
      <c r="H8" s="10" t="n">
        <v>1</v>
      </c>
      <c r="I8" s="11" t="n">
        <v>16.5</v>
      </c>
      <c r="J8" s="12">
        <f>CEILING(G8/H8, 1)*I8</f>
        <v/>
      </c>
    </row>
    <row r="9" ht="20" customHeight="1">
      <c r="A9" s="13" t="n">
        <v>6</v>
      </c>
      <c r="B9" s="14" t="inlineStr">
        <is>
          <t>22.5mm Pushbutton Legend Plates</t>
        </is>
      </c>
      <c r="C9" s="14" t="inlineStr">
        <is>
          <t>NEMA 4X / IP66</t>
        </is>
      </c>
      <c r="D9" s="14" t="inlineStr">
        <is>
          <t>B-593 Raised Panel Phenolic Sub</t>
        </is>
      </c>
      <c r="E9" s="13" t="inlineStr">
        <is>
          <t>M21-500-593-BK</t>
        </is>
      </c>
      <c r="F9" s="13" t="inlineStr">
        <is>
          <t>0.5" x 1.0"</t>
        </is>
      </c>
      <c r="G9" s="16" t="n">
        <v>12</v>
      </c>
      <c r="H9" s="16" t="n">
        <v>10</v>
      </c>
      <c r="I9" s="17" t="n">
        <v>42</v>
      </c>
      <c r="J9" s="18">
        <f>CEILING(G9/H9, 1)*I9</f>
        <v/>
      </c>
    </row>
    <row r="10" ht="20" customHeight="1">
      <c r="A10" s="7" t="n">
        <v>7</v>
      </c>
      <c r="B10" s="8" t="inlineStr">
        <is>
          <t>Terminal Block Strip Markers</t>
        </is>
      </c>
      <c r="C10" s="8" t="inlineStr">
        <is>
          <t>UL 969 Recognized</t>
        </is>
      </c>
      <c r="D10" s="8" t="inlineStr">
        <is>
          <t>B-498 Repositionable Vinyl Cloth</t>
        </is>
      </c>
      <c r="E10" s="7" t="inlineStr">
        <is>
          <t>M21-375-498</t>
        </is>
      </c>
      <c r="F10" s="7" t="inlineStr">
        <is>
          <t>0.375" x 21ft</t>
        </is>
      </c>
      <c r="G10" s="10" t="n">
        <v>4</v>
      </c>
      <c r="H10" s="10" t="n">
        <v>1</v>
      </c>
      <c r="I10" s="11" t="n">
        <v>32</v>
      </c>
      <c r="J10" s="12">
        <f>CEILING(G10/H10, 1)*I10</f>
        <v/>
      </c>
    </row>
    <row r="11">
      <c r="A11" s="19" t="inlineStr">
        <is>
          <t>TOTAL ENCLOSURE COMPLIANCE PACKAGE ESTIMATE</t>
        </is>
      </c>
      <c r="B11" s="20" t="n"/>
      <c r="C11" s="20" t="n"/>
      <c r="D11" s="20" t="n"/>
      <c r="E11" s="20" t="n"/>
      <c r="F11" s="20" t="n"/>
      <c r="G11" s="20" t="n"/>
      <c r="H11" s="20" t="n"/>
      <c r="I11" s="20" t="n"/>
      <c r="J11" s="25">
        <f>SUM(J4:J10)</f>
        <v/>
      </c>
    </row>
  </sheetData>
  <mergeCells count="2">
    <mergeCell ref="A1:J1"/>
    <mergeCell ref="A11:I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8" customWidth="1" min="4" max="4"/>
    <col width="18" customWidth="1" min="5" max="5"/>
    <col width="18" customWidth="1" min="6" max="6"/>
    <col width="18" customWidth="1" min="7" max="7"/>
    <col width="16" customWidth="1" min="8" max="8"/>
    <col width="14" customWidth="1" min="9" max="9"/>
    <col width="14" customWidth="1" min="10" max="10"/>
  </cols>
  <sheetData>
    <row r="1" ht="28" customHeight="1">
      <c r="A1" s="1" t="inlineStr">
        <is>
          <t>BRADY WIRE GAUGE TO SKU CROSS-REFERENCE DIRECTORY</t>
        </is>
      </c>
    </row>
    <row r="3" ht="24" customHeight="1">
      <c r="A3" s="3" t="inlineStr">
        <is>
          <t>Conductor</t>
        </is>
      </c>
      <c r="B3" s="3" t="inlineStr">
        <is>
          <t>Nominal OD</t>
        </is>
      </c>
      <c r="C3" s="3" t="inlineStr">
        <is>
          <t>Circumference</t>
        </is>
      </c>
      <c r="D3" s="3" t="inlineStr">
        <is>
          <t>B-427 Wrap Height</t>
        </is>
      </c>
      <c r="E3" s="3" t="inlineStr">
        <is>
          <t>Top B-427 SKU</t>
        </is>
      </c>
      <c r="F3" s="3" t="inlineStr">
        <is>
          <t>B-342 Sleeve ID</t>
        </is>
      </c>
      <c r="G3" s="3" t="inlineStr">
        <is>
          <t>Top B-342 SKU</t>
        </is>
      </c>
      <c r="H3" s="3" t="inlineStr">
        <is>
          <t>Required Ribbon</t>
        </is>
      </c>
      <c r="I3" s="3" t="inlineStr">
        <is>
          <t>UL 969 Spec</t>
        </is>
      </c>
      <c r="J3" s="3" t="inlineStr">
        <is>
          <t>ASTM Standard</t>
        </is>
      </c>
    </row>
    <row r="4" ht="20" customHeight="1">
      <c r="A4" s="7" t="inlineStr">
        <is>
          <t>24 AWG</t>
        </is>
      </c>
      <c r="B4" s="10" t="inlineStr">
        <is>
          <t>0.050" (1.27 mm)</t>
        </is>
      </c>
      <c r="C4" s="10" t="inlineStr">
        <is>
          <t>0.157"</t>
        </is>
      </c>
      <c r="D4" s="7" t="inlineStr">
        <is>
          <t>1.00" (25.4 mm)</t>
        </is>
      </c>
      <c r="E4" s="7" t="inlineStr">
        <is>
          <t>M21-750-427</t>
        </is>
      </c>
      <c r="F4" s="7" t="inlineStr">
        <is>
          <t>3/32" (3:1)</t>
        </is>
      </c>
      <c r="G4" s="7" t="inlineStr">
        <is>
          <t>M21-094-C-342</t>
        </is>
      </c>
      <c r="H4" s="7" t="inlineStr">
        <is>
          <t>R4300 / R6600</t>
        </is>
      </c>
      <c r="I4" s="7" t="inlineStr">
        <is>
          <t>UL Recognized</t>
        </is>
      </c>
      <c r="J4" s="7" t="inlineStr">
        <is>
          <t>ASTM B258</t>
        </is>
      </c>
    </row>
    <row r="5" ht="20" customHeight="1">
      <c r="A5" s="13" t="inlineStr">
        <is>
          <t>22 AWG</t>
        </is>
      </c>
      <c r="B5" s="16" t="inlineStr">
        <is>
          <t>0.060" (1.52 mm)</t>
        </is>
      </c>
      <c r="C5" s="16" t="inlineStr">
        <is>
          <t>0.188"</t>
        </is>
      </c>
      <c r="D5" s="13" t="inlineStr">
        <is>
          <t>1.00" (25.4 mm)</t>
        </is>
      </c>
      <c r="E5" s="13" t="inlineStr">
        <is>
          <t>M21-750-427</t>
        </is>
      </c>
      <c r="F5" s="13" t="inlineStr">
        <is>
          <t>3/32" (3:1)</t>
        </is>
      </c>
      <c r="G5" s="13" t="inlineStr">
        <is>
          <t>M21-094-C-342</t>
        </is>
      </c>
      <c r="H5" s="13" t="inlineStr">
        <is>
          <t>R4300 / R6600</t>
        </is>
      </c>
      <c r="I5" s="13" t="inlineStr">
        <is>
          <t>UL Recognized</t>
        </is>
      </c>
      <c r="J5" s="13" t="inlineStr">
        <is>
          <t>ASTM B258</t>
        </is>
      </c>
    </row>
    <row r="6" ht="20" customHeight="1">
      <c r="A6" s="7" t="inlineStr">
        <is>
          <t>20 AWG</t>
        </is>
      </c>
      <c r="B6" s="10" t="inlineStr">
        <is>
          <t>0.070" (1.78 mm)</t>
        </is>
      </c>
      <c r="C6" s="10" t="inlineStr">
        <is>
          <t>0.220"</t>
        </is>
      </c>
      <c r="D6" s="7" t="inlineStr">
        <is>
          <t>1.00" (25.4 mm)</t>
        </is>
      </c>
      <c r="E6" s="7" t="inlineStr">
        <is>
          <t>M21-750-427</t>
        </is>
      </c>
      <c r="F6" s="7" t="inlineStr">
        <is>
          <t>3/32" (3:1)</t>
        </is>
      </c>
      <c r="G6" s="7" t="inlineStr">
        <is>
          <t>M21-094-C-342</t>
        </is>
      </c>
      <c r="H6" s="7" t="inlineStr">
        <is>
          <t>R4300 / R6600</t>
        </is>
      </c>
      <c r="I6" s="7" t="inlineStr">
        <is>
          <t>UL Recognized</t>
        </is>
      </c>
      <c r="J6" s="7" t="inlineStr">
        <is>
          <t>ASTM B258</t>
        </is>
      </c>
    </row>
    <row r="7" ht="20" customHeight="1">
      <c r="A7" s="13" t="inlineStr">
        <is>
          <t>18 AWG</t>
        </is>
      </c>
      <c r="B7" s="16" t="inlineStr">
        <is>
          <t>0.080" (2.03 mm)</t>
        </is>
      </c>
      <c r="C7" s="16" t="inlineStr">
        <is>
          <t>0.251"</t>
        </is>
      </c>
      <c r="D7" s="13" t="inlineStr">
        <is>
          <t>1.00" (25.4 mm)</t>
        </is>
      </c>
      <c r="E7" s="13" t="inlineStr">
        <is>
          <t>M21-750-427</t>
        </is>
      </c>
      <c r="F7" s="13" t="inlineStr">
        <is>
          <t>3/32" (3:1)</t>
        </is>
      </c>
      <c r="G7" s="13" t="inlineStr">
        <is>
          <t>M21-094-C-342</t>
        </is>
      </c>
      <c r="H7" s="13" t="inlineStr">
        <is>
          <t>R4300 / R6600</t>
        </is>
      </c>
      <c r="I7" s="13" t="inlineStr">
        <is>
          <t>UL Recognized</t>
        </is>
      </c>
      <c r="J7" s="13" t="inlineStr">
        <is>
          <t>ASTM B258</t>
        </is>
      </c>
    </row>
    <row r="8" ht="20" customHeight="1">
      <c r="A8" s="7" t="inlineStr">
        <is>
          <t>16 AWG</t>
        </is>
      </c>
      <c r="B8" s="10" t="inlineStr">
        <is>
          <t>0.095" (2.41 mm)</t>
        </is>
      </c>
      <c r="C8" s="10" t="inlineStr">
        <is>
          <t>0.298"</t>
        </is>
      </c>
      <c r="D8" s="7" t="inlineStr">
        <is>
          <t>1.00" (25.4 mm)</t>
        </is>
      </c>
      <c r="E8" s="7" t="inlineStr">
        <is>
          <t>M21-750-427</t>
        </is>
      </c>
      <c r="F8" s="7" t="inlineStr">
        <is>
          <t>1/8" (3:1)</t>
        </is>
      </c>
      <c r="G8" s="7" t="inlineStr">
        <is>
          <t>M21-125-C-342</t>
        </is>
      </c>
      <c r="H8" s="7" t="inlineStr">
        <is>
          <t>R4300 / R6600</t>
        </is>
      </c>
      <c r="I8" s="7" t="inlineStr">
        <is>
          <t>UL Recognized</t>
        </is>
      </c>
      <c r="J8" s="7" t="inlineStr">
        <is>
          <t>ASTM B258</t>
        </is>
      </c>
    </row>
    <row r="9" ht="20" customHeight="1">
      <c r="A9" s="13" t="inlineStr">
        <is>
          <t>14 AWG</t>
        </is>
      </c>
      <c r="B9" s="16" t="inlineStr">
        <is>
          <t>0.133" (3.38 mm)</t>
        </is>
      </c>
      <c r="C9" s="16" t="inlineStr">
        <is>
          <t>0.418"</t>
        </is>
      </c>
      <c r="D9" s="13" t="inlineStr">
        <is>
          <t>1.50" (38.1 mm)</t>
        </is>
      </c>
      <c r="E9" s="13" t="inlineStr">
        <is>
          <t>M21-1000-427</t>
        </is>
      </c>
      <c r="F9" s="13" t="inlineStr">
        <is>
          <t>3/16" (3:1)</t>
        </is>
      </c>
      <c r="G9" s="13" t="inlineStr">
        <is>
          <t>M21-187-C-342</t>
        </is>
      </c>
      <c r="H9" s="13" t="inlineStr">
        <is>
          <t>R4300 / R6600</t>
        </is>
      </c>
      <c r="I9" s="13" t="inlineStr">
        <is>
          <t>UL Recognized</t>
        </is>
      </c>
      <c r="J9" s="13" t="inlineStr">
        <is>
          <t>ASTM B258</t>
        </is>
      </c>
    </row>
    <row r="10" ht="20" customHeight="1">
      <c r="A10" s="7" t="inlineStr">
        <is>
          <t>12 AWG</t>
        </is>
      </c>
      <c r="B10" s="10" t="inlineStr">
        <is>
          <t>0.155" (3.94 mm)</t>
        </is>
      </c>
      <c r="C10" s="10" t="inlineStr">
        <is>
          <t>0.487"</t>
        </is>
      </c>
      <c r="D10" s="7" t="inlineStr">
        <is>
          <t>1.50" (38.1 mm)</t>
        </is>
      </c>
      <c r="E10" s="7" t="inlineStr">
        <is>
          <t>M21-1000-427</t>
        </is>
      </c>
      <c r="F10" s="7" t="inlineStr">
        <is>
          <t>3/16" (3:1)</t>
        </is>
      </c>
      <c r="G10" s="7" t="inlineStr">
        <is>
          <t>M21-187-C-342</t>
        </is>
      </c>
      <c r="H10" s="7" t="inlineStr">
        <is>
          <t>R4300 / R6600</t>
        </is>
      </c>
      <c r="I10" s="7" t="inlineStr">
        <is>
          <t>UL Recognized</t>
        </is>
      </c>
      <c r="J10" s="7" t="inlineStr">
        <is>
          <t>ASTM B258</t>
        </is>
      </c>
    </row>
    <row r="11" ht="20" customHeight="1">
      <c r="A11" s="13" t="inlineStr">
        <is>
          <t>10 AWG</t>
        </is>
      </c>
      <c r="B11" s="16" t="inlineStr">
        <is>
          <t>0.185" (4.70 mm)</t>
        </is>
      </c>
      <c r="C11" s="16" t="inlineStr">
        <is>
          <t>0.581"</t>
        </is>
      </c>
      <c r="D11" s="13" t="inlineStr">
        <is>
          <t>1.50" (38.1 mm)</t>
        </is>
      </c>
      <c r="E11" s="13" t="inlineStr">
        <is>
          <t>M21-1000-427</t>
        </is>
      </c>
      <c r="F11" s="13" t="inlineStr">
        <is>
          <t>1/4" (3:1)</t>
        </is>
      </c>
      <c r="G11" s="13" t="inlineStr">
        <is>
          <t>M21-250-C-342</t>
        </is>
      </c>
      <c r="H11" s="13" t="inlineStr">
        <is>
          <t>R4300 / R6600</t>
        </is>
      </c>
      <c r="I11" s="13" t="inlineStr">
        <is>
          <t>UL Recognized</t>
        </is>
      </c>
      <c r="J11" s="13" t="inlineStr">
        <is>
          <t>ASTM B258</t>
        </is>
      </c>
    </row>
    <row r="12" ht="20" customHeight="1">
      <c r="A12" s="7" t="inlineStr">
        <is>
          <t>8 AWG</t>
        </is>
      </c>
      <c r="B12" s="10" t="inlineStr">
        <is>
          <t>0.250" (6.35 mm)</t>
        </is>
      </c>
      <c r="C12" s="10" t="inlineStr">
        <is>
          <t>0.785"</t>
        </is>
      </c>
      <c r="D12" s="7" t="inlineStr">
        <is>
          <t>2.50" (63.5 mm)</t>
        </is>
      </c>
      <c r="E12" s="7" t="inlineStr">
        <is>
          <t>M21-1500-427</t>
        </is>
      </c>
      <c r="F12" s="7" t="inlineStr">
        <is>
          <t>3/8" (3:1)</t>
        </is>
      </c>
      <c r="G12" s="7" t="inlineStr">
        <is>
          <t>M21-375-C-342</t>
        </is>
      </c>
      <c r="H12" s="7" t="inlineStr">
        <is>
          <t>R4300 / R6600</t>
        </is>
      </c>
      <c r="I12" s="7" t="inlineStr">
        <is>
          <t>UL Recognized</t>
        </is>
      </c>
      <c r="J12" s="7" t="inlineStr">
        <is>
          <t>ASTM B258</t>
        </is>
      </c>
    </row>
    <row r="13" ht="20" customHeight="1">
      <c r="A13" s="13" t="inlineStr">
        <is>
          <t>6 AWG</t>
        </is>
      </c>
      <c r="B13" s="16" t="inlineStr">
        <is>
          <t>0.315" (8.00 mm)</t>
        </is>
      </c>
      <c r="C13" s="16" t="inlineStr">
        <is>
          <t>0.990"</t>
        </is>
      </c>
      <c r="D13" s="13" t="inlineStr">
        <is>
          <t>2.50" (63.5 mm)</t>
        </is>
      </c>
      <c r="E13" s="13" t="inlineStr">
        <is>
          <t>M21-1500-427</t>
        </is>
      </c>
      <c r="F13" s="13" t="inlineStr">
        <is>
          <t>3/8" (3:1)</t>
        </is>
      </c>
      <c r="G13" s="13" t="inlineStr">
        <is>
          <t>M21-375-C-342</t>
        </is>
      </c>
      <c r="H13" s="13" t="inlineStr">
        <is>
          <t>R4300 / R6600</t>
        </is>
      </c>
      <c r="I13" s="13" t="inlineStr">
        <is>
          <t>UL Recognized</t>
        </is>
      </c>
      <c r="J13" s="13" t="inlineStr">
        <is>
          <t>ASTM B258</t>
        </is>
      </c>
    </row>
    <row r="14" ht="20" customHeight="1">
      <c r="A14" s="7" t="inlineStr">
        <is>
          <t>4 AWG</t>
        </is>
      </c>
      <c r="B14" s="10" t="inlineStr">
        <is>
          <t>0.380" (9.65 mm)</t>
        </is>
      </c>
      <c r="C14" s="10" t="inlineStr">
        <is>
          <t>1.194"</t>
        </is>
      </c>
      <c r="D14" s="7" t="inlineStr">
        <is>
          <t>4.00" (101.6 mm)</t>
        </is>
      </c>
      <c r="E14" s="7" t="inlineStr">
        <is>
          <t>THT-27-427-1-2S</t>
        </is>
      </c>
      <c r="F14" s="7" t="inlineStr">
        <is>
          <t>1/2" (3:1)</t>
        </is>
      </c>
      <c r="G14" s="7" t="inlineStr">
        <is>
          <t>M21-500-C-342</t>
        </is>
      </c>
      <c r="H14" s="7" t="inlineStr">
        <is>
          <t>R4300 / R6600</t>
        </is>
      </c>
      <c r="I14" s="7" t="inlineStr">
        <is>
          <t>UL Recognized</t>
        </is>
      </c>
      <c r="J14" s="7" t="inlineStr">
        <is>
          <t>ASTM B258</t>
        </is>
      </c>
    </row>
    <row r="15" ht="20" customHeight="1">
      <c r="A15" s="13" t="inlineStr">
        <is>
          <t>2 AWG</t>
        </is>
      </c>
      <c r="B15" s="16" t="inlineStr">
        <is>
          <t>0.450" (11.4 mm)</t>
        </is>
      </c>
      <c r="C15" s="16" t="inlineStr">
        <is>
          <t>1.414"</t>
        </is>
      </c>
      <c r="D15" s="13" t="inlineStr">
        <is>
          <t>4.00" (101.6 mm)</t>
        </is>
      </c>
      <c r="E15" s="13" t="inlineStr">
        <is>
          <t>THT-27-427-1-2S</t>
        </is>
      </c>
      <c r="F15" s="13" t="inlineStr">
        <is>
          <t>1/2" (3:1)</t>
        </is>
      </c>
      <c r="G15" s="13" t="inlineStr">
        <is>
          <t>M21-500-C-342</t>
        </is>
      </c>
      <c r="H15" s="13" t="inlineStr">
        <is>
          <t>R4300 / R6600</t>
        </is>
      </c>
      <c r="I15" s="13" t="inlineStr">
        <is>
          <t>UL Recognized</t>
        </is>
      </c>
      <c r="J15" s="13" t="inlineStr">
        <is>
          <t>ASTM B258</t>
        </is>
      </c>
    </row>
    <row r="16" ht="20" customHeight="1">
      <c r="A16" s="7" t="inlineStr">
        <is>
          <t>1/0 AWG</t>
        </is>
      </c>
      <c r="B16" s="10" t="inlineStr">
        <is>
          <t>0.530" (13.5 mm)</t>
        </is>
      </c>
      <c r="C16" s="10" t="inlineStr">
        <is>
          <t>1.665"</t>
        </is>
      </c>
      <c r="D16" s="7" t="inlineStr">
        <is>
          <t>4.00" (101.6 mm)</t>
        </is>
      </c>
      <c r="E16" s="7" t="inlineStr">
        <is>
          <t>THT-27-427-1-2S</t>
        </is>
      </c>
      <c r="F16" s="7" t="inlineStr">
        <is>
          <t>3/4" (3:1)</t>
        </is>
      </c>
      <c r="G16" s="7" t="inlineStr">
        <is>
          <t>B33-750-2-342</t>
        </is>
      </c>
      <c r="H16" s="7" t="inlineStr">
        <is>
          <t>R4300 / R6600</t>
        </is>
      </c>
      <c r="I16" s="7" t="inlineStr">
        <is>
          <t>UL Recognized</t>
        </is>
      </c>
      <c r="J16" s="7" t="inlineStr">
        <is>
          <t>ASTM B258</t>
        </is>
      </c>
    </row>
    <row r="17" ht="20" customHeight="1">
      <c r="A17" s="13" t="inlineStr">
        <is>
          <t>2/0 AWG</t>
        </is>
      </c>
      <c r="B17" s="16" t="inlineStr">
        <is>
          <t>0.580" (14.7 mm)</t>
        </is>
      </c>
      <c r="C17" s="16" t="inlineStr">
        <is>
          <t>1.822"</t>
        </is>
      </c>
      <c r="D17" s="13" t="inlineStr">
        <is>
          <t>4.00" (101.6 mm)</t>
        </is>
      </c>
      <c r="E17" s="13" t="inlineStr">
        <is>
          <t>THT-27-427-1-2S</t>
        </is>
      </c>
      <c r="F17" s="13" t="inlineStr">
        <is>
          <t>3/4" (3:1)</t>
        </is>
      </c>
      <c r="G17" s="13" t="inlineStr">
        <is>
          <t>B33-750-2-342</t>
        </is>
      </c>
      <c r="H17" s="13" t="inlineStr">
        <is>
          <t>R4300 / R6600</t>
        </is>
      </c>
      <c r="I17" s="13" t="inlineStr">
        <is>
          <t>UL Recognized</t>
        </is>
      </c>
      <c r="J17" s="13" t="inlineStr">
        <is>
          <t>ASTM B258</t>
        </is>
      </c>
    </row>
    <row r="18" ht="20" customHeight="1">
      <c r="A18" s="7" t="inlineStr">
        <is>
          <t>4/0 AWG</t>
        </is>
      </c>
      <c r="B18" s="10" t="inlineStr">
        <is>
          <t>0.700" (17.8 mm)</t>
        </is>
      </c>
      <c r="C18" s="10" t="inlineStr">
        <is>
          <t>2.199"</t>
        </is>
      </c>
      <c r="D18" s="7" t="inlineStr">
        <is>
          <t>4.00" (101.6 mm)</t>
        </is>
      </c>
      <c r="E18" s="7" t="inlineStr">
        <is>
          <t>THT-27-427-1-2S</t>
        </is>
      </c>
      <c r="F18" s="7" t="inlineStr">
        <is>
          <t>1.00" (3:1)</t>
        </is>
      </c>
      <c r="G18" s="7" t="inlineStr">
        <is>
          <t>B33-1000-2-342</t>
        </is>
      </c>
      <c r="H18" s="7" t="inlineStr">
        <is>
          <t>R4300 / R6600</t>
        </is>
      </c>
      <c r="I18" s="7" t="inlineStr">
        <is>
          <t>UL Recognized</t>
        </is>
      </c>
      <c r="J18" s="7" t="inlineStr">
        <is>
          <t>ASTM B258</t>
        </is>
      </c>
    </row>
    <row r="19" ht="20" customHeight="1">
      <c r="A19" s="13" t="inlineStr">
        <is>
          <t>250 MCM</t>
        </is>
      </c>
      <c r="B19" s="16" t="inlineStr">
        <is>
          <t>0.780" (19.8 mm)</t>
        </is>
      </c>
      <c r="C19" s="16" t="inlineStr">
        <is>
          <t>2.450"</t>
        </is>
      </c>
      <c r="D19" s="13" t="inlineStr">
        <is>
          <t>4.00" (101.6 mm)</t>
        </is>
      </c>
      <c r="E19" s="13" t="inlineStr">
        <is>
          <t>THT-27-427-1-2S</t>
        </is>
      </c>
      <c r="F19" s="13" t="inlineStr">
        <is>
          <t>1.00" (3:1)</t>
        </is>
      </c>
      <c r="G19" s="13" t="inlineStr">
        <is>
          <t>B33-1000-2-342</t>
        </is>
      </c>
      <c r="H19" s="13" t="inlineStr">
        <is>
          <t>R4300 / R6600</t>
        </is>
      </c>
      <c r="I19" s="13" t="inlineStr">
        <is>
          <t>UL Recognized</t>
        </is>
      </c>
      <c r="J19" s="13" t="inlineStr">
        <is>
          <t>ASTM B258</t>
        </is>
      </c>
    </row>
    <row r="20" ht="20" customHeight="1">
      <c r="A20" s="7" t="inlineStr">
        <is>
          <t>500 MCM</t>
        </is>
      </c>
      <c r="B20" s="10" t="inlineStr">
        <is>
          <t>1.050" (26.7 mm)</t>
        </is>
      </c>
      <c r="C20" s="10" t="inlineStr">
        <is>
          <t>3.299"</t>
        </is>
      </c>
      <c r="D20" s="7" t="inlineStr">
        <is>
          <t>6.00" (152.4 mm)</t>
        </is>
      </c>
      <c r="E20" s="7" t="inlineStr">
        <is>
          <t>THT-133-427-0.5</t>
        </is>
      </c>
      <c r="F20" s="7" t="inlineStr">
        <is>
          <t>1.50" (3:1)</t>
        </is>
      </c>
      <c r="G20" s="7" t="inlineStr">
        <is>
          <t>B33-1500-2-342</t>
        </is>
      </c>
      <c r="H20" s="7" t="inlineStr">
        <is>
          <t>R4300 / R6600</t>
        </is>
      </c>
      <c r="I20" s="7" t="inlineStr">
        <is>
          <t>UL Recognized</t>
        </is>
      </c>
      <c r="J20" s="7" t="inlineStr">
        <is>
          <t>ASTM B258</t>
        </is>
      </c>
    </row>
    <row r="21" ht="20" customHeight="1">
      <c r="A21" s="13" t="inlineStr">
        <is>
          <t>Cat6</t>
        </is>
      </c>
      <c r="B21" s="16" t="inlineStr">
        <is>
          <t>0.240" (6.10 mm)</t>
        </is>
      </c>
      <c r="C21" s="16" t="inlineStr">
        <is>
          <t>0.754"</t>
        </is>
      </c>
      <c r="D21" s="13" t="inlineStr">
        <is>
          <t>2.50" (63.5 mm)</t>
        </is>
      </c>
      <c r="E21" s="13" t="inlineStr">
        <is>
          <t>M21-1500-427</t>
        </is>
      </c>
      <c r="F21" s="13" t="inlineStr">
        <is>
          <t>3/8" (3:1)</t>
        </is>
      </c>
      <c r="G21" s="13" t="inlineStr">
        <is>
          <t>M21-375-C-342</t>
        </is>
      </c>
      <c r="H21" s="13" t="inlineStr">
        <is>
          <t>R4300 / R6600</t>
        </is>
      </c>
      <c r="I21" s="13" t="inlineStr">
        <is>
          <t>UL Recognized</t>
        </is>
      </c>
      <c r="J21" s="13" t="inlineStr">
        <is>
          <t>TIA-568-C.2</t>
        </is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25" customWidth="1" min="3" max="3"/>
    <col width="25" customWidth="1" min="4" max="4"/>
  </cols>
  <sheetData>
    <row r="1" ht="28" customHeight="1">
      <c r="A1" s="1" t="inlineStr">
        <is>
          <t>HOW TO EXPORT CAD WIRE LISTS TO BRADYBNUMBERS.COM</t>
        </is>
      </c>
    </row>
    <row r="3" ht="22" customHeight="1">
      <c r="A3" s="26" t="inlineStr">
        <is>
          <t>1. AutoCAD Electrical Workflow:</t>
        </is>
      </c>
    </row>
    <row r="4" ht="24" customHeight="1">
      <c r="A4" s="27" t="inlineStr">
        <is>
          <t>Open Report Generator &gt; Wire From/To. Set columns to Wire Tag, Wire Size, From Component, To Component. Export to TSV/CSV or copy selection directly.</t>
        </is>
      </c>
    </row>
    <row r="6" ht="22" customHeight="1">
      <c r="A6" s="26" t="inlineStr">
        <is>
          <t>2. EPLAN Electric P8 Workflow:</t>
        </is>
      </c>
    </row>
    <row r="7" ht="24" customHeight="1">
      <c r="A7" s="27" t="inlineStr">
        <is>
          <t>Select Utilities &gt; Reports &gt; Generate &gt; Connection List. Choose format with Conductor Size, Source, Destination, and Marker Type. Export to Excel/CSV.</t>
        </is>
      </c>
    </row>
    <row r="9" ht="22" customHeight="1">
      <c r="A9" s="26" t="inlineStr">
        <is>
          <t>3. 1-Click Web BOM Builder Import:</t>
        </is>
      </c>
    </row>
    <row r="10" ht="24" customHeight="1">
      <c r="A10" s="27" t="inlineStr">
        <is>
          <t>Navigate to https://www.bradybnumbers.com/tools/bom-builder and click 'Paste CAD / CSV Schedule'.</t>
        </is>
      </c>
    </row>
    <row r="12" ht="22" customHeight="1">
      <c r="A12" s="26" t="inlineStr">
        <is>
          <t>4. Automated Yield &amp; ERP Export:</t>
        </is>
      </c>
    </row>
    <row r="13" ht="24" customHeight="1">
      <c r="A13" s="27" t="inlineStr">
        <is>
          <t>The online tool automatically quantizes your rolls, calculates ribbon yardage, validates UL 508A compliance, and copies clean TSV lines for Grainger / DigiKey punch-out POs.</t>
        </is>
      </c>
    </row>
  </sheetData>
  <mergeCells count="9">
    <mergeCell ref="A13:G13"/>
    <mergeCell ref="A1:G1"/>
    <mergeCell ref="A9:G9"/>
    <mergeCell ref="A3:G3"/>
    <mergeCell ref="A6:G6"/>
    <mergeCell ref="A12:G12"/>
    <mergeCell ref="A4:G4"/>
    <mergeCell ref="A7:G7"/>
    <mergeCell ref="A10:G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2026-08-17T08:24:20Z</dcterms:created>
  <dcterms:modified xsi:type="dcterms:W3CDTF">2026-08-17T08:24:20Z</dcterms:modified>
</cp:coreProperties>
</file>